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3D99A3FA-6620-4136-A1D0-7CBE9EC7EF4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<sst xmlns="http://schemas.openxmlformats.org/spreadsheetml/2006/main" count="1732" uniqueCount="1165">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</sst>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260</v>
      </c>
      <c r="B10" s="132"/>
      <c r="C10" s="132"/>
      <c r="D10" s="128" t="str">
        <f>VLOOKUP(A10,listado,2,0)</f>
        <v>Gerente 2</v>
      </c>
      <c r="E10" s="128"/>
      <c r="F10" s="128"/>
      <c r="G10" s="165" t="str">
        <f>VLOOKUP(A10,listado,3,0)</f>
        <v>Especialista en coordinación y redacción de proyectos de Talleres ferroviarios</v>
      </c>
      <c r="H10" s="165"/>
      <c r="I10" s="165"/>
      <c r="J10" s="165"/>
      <c r="K10" s="128" t="str">
        <f>VLOOKUP(A10,listado,4,0)</f>
        <v>Madrid</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10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10 años de experiencia global  en el sector de la Ingeniería / Consultoría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5 años de experiencia en proyectos ferroviarios internacionales.</v>
      </c>
      <c r="C21" s="109"/>
      <c r="D21" s="109"/>
      <c r="E21" s="109"/>
      <c r="F21" s="109"/>
      <c r="G21" s="109"/>
      <c r="H21" s="109"/>
      <c r="I21" s="55"/>
      <c r="J21" s="92"/>
      <c r="K21" s="92"/>
      <c r="L21" s="93"/>
    </row>
    <row r="22" spans="1:12" s="2" customFormat="1" ht="60" customHeight="1" thickBot="1" x14ac:dyDescent="0.3">
      <c r="A22" s="48" t="s">
        <v>39</v>
      </c>
      <c r="B22" s="109" t="str">
        <f>VLOOKUP(A10,listado,9,0)</f>
        <v>Al menos 5 años de experiencia en proyectos de talleres y cocheras ferroviarios.</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t="str">
        <f>VLOOKUP(A10,listado,10,0)</f>
        <v>Imprescindible haber dirigido el diseño de, al menos, 2 proyectos de Talleres y cocheras internacionales.</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qGa4rWJT1R1dhsrte+r6j/QHqiiSeJti7dwAmBDGUIINc//kk1e2g4SYsJGbgWMEFLHGjMoZMvfPsn3YOcWSTQ==" saltValue="lGbEQsClVWJR5N1e76JYOg=="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2024-04-25T18:33:41Z</dcterms:modified>
</cp:coreProperties>
</file>